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BILANS" sheetId="1" r:id="rId1"/>
    <sheet name="RACHUNEK" sheetId="2" r:id="rId2"/>
    <sheet name="Arkusz3" sheetId="3" r:id="rId3"/>
    <sheet name="Arkusz1" sheetId="4" r:id="rId4"/>
  </sheets>
  <definedNames/>
  <calcPr fullCalcOnLoad="1"/>
</workbook>
</file>

<file path=xl/sharedStrings.xml><?xml version="1.0" encoding="utf-8"?>
<sst xmlns="http://schemas.openxmlformats.org/spreadsheetml/2006/main" count="204" uniqueCount="155">
  <si>
    <t>TOWARZYSTWO EDUKACYJNE</t>
  </si>
  <si>
    <t>"WIEDZA POWSZECHNA"</t>
  </si>
  <si>
    <t>80-461 Gdańsk, ul. Startowa 21 F/12</t>
  </si>
  <si>
    <t xml:space="preserve">stan na </t>
  </si>
  <si>
    <t>AKTYWA</t>
  </si>
  <si>
    <t>31.12.2009</t>
  </si>
  <si>
    <t>31.12.2010</t>
  </si>
  <si>
    <t>A.</t>
  </si>
  <si>
    <t>Aktywa trwałe</t>
  </si>
  <si>
    <t>I.</t>
  </si>
  <si>
    <t>Wartości niematerialne i prawne</t>
  </si>
  <si>
    <t>II.</t>
  </si>
  <si>
    <t>Rzeczowe aktywa trwałe</t>
  </si>
  <si>
    <t>III.</t>
  </si>
  <si>
    <t>Należności długoterminowe</t>
  </si>
  <si>
    <t>IV.</t>
  </si>
  <si>
    <t>Inwestycje długoterminowe</t>
  </si>
  <si>
    <t>V.</t>
  </si>
  <si>
    <t>Długoterminowe rozliczenia międzyokresowe</t>
  </si>
  <si>
    <t>B.</t>
  </si>
  <si>
    <t>Aktywa obrotowe</t>
  </si>
  <si>
    <t>Zapasy rzeczowych aktywów obrotowych</t>
  </si>
  <si>
    <t>Należności krótkoterminowe</t>
  </si>
  <si>
    <t>Inwestycje krótkoterminowe</t>
  </si>
  <si>
    <t>1.</t>
  </si>
  <si>
    <t>Środki pieniężne:</t>
  </si>
  <si>
    <t>a.</t>
  </si>
  <si>
    <t>w kasie</t>
  </si>
  <si>
    <t>b.</t>
  </si>
  <si>
    <t>w banku</t>
  </si>
  <si>
    <t>2.</t>
  </si>
  <si>
    <t>Pozostałe aktywa finansowe</t>
  </si>
  <si>
    <t>C.</t>
  </si>
  <si>
    <t>Krótkoterminowe rozliczenia międzyokresowe</t>
  </si>
  <si>
    <t>Suma aktywów</t>
  </si>
  <si>
    <t>PASYWA</t>
  </si>
  <si>
    <t>Fundusze własne</t>
  </si>
  <si>
    <t>Fundusz statutowy</t>
  </si>
  <si>
    <t>Fundusz z aktualizacji wyceny</t>
  </si>
  <si>
    <t>Wynik finansowy netto za rok obrotowy</t>
  </si>
  <si>
    <t>Nadwyżka przychodów nad kosztami (wielkość dodatnia)</t>
  </si>
  <si>
    <t>Nadwyżka kosztów nad przychodami (wielkość ujemna)</t>
  </si>
  <si>
    <t>Zobowiązania i rezerwy na zobowiązania</t>
  </si>
  <si>
    <t>Zobowiązania długoterminowe z tytułu kredytów i pożyczek</t>
  </si>
  <si>
    <t>Zobowiązania krótkoterminowe i fundusze specjalne</t>
  </si>
  <si>
    <t>Kredyty i pożyczki</t>
  </si>
  <si>
    <t>Inne zobowiązania:</t>
  </si>
  <si>
    <t>z tyt. podatków, ceł, ubezpieczeń społecznych</t>
  </si>
  <si>
    <t>z tyt. dostaw towarów i usług</t>
  </si>
  <si>
    <t>c.</t>
  </si>
  <si>
    <t>z tyt. wynagrodzeń</t>
  </si>
  <si>
    <t>3.</t>
  </si>
  <si>
    <t>Fundusze specjalne</t>
  </si>
  <si>
    <t>Rezerwy na zobowiązania</t>
  </si>
  <si>
    <t>Rozliczenia międzyokresowe</t>
  </si>
  <si>
    <t>Rozliczenia międzyokresowe przychodów</t>
  </si>
  <si>
    <t>Inne rozliczenia międzyokresowe</t>
  </si>
  <si>
    <t>Suma pasywów</t>
  </si>
  <si>
    <t>NIP 584-23-40-207   REGON 191709629</t>
  </si>
  <si>
    <t>za okres 01.01.2010r - 31.12.2010r</t>
  </si>
  <si>
    <t>Przychody z działalności statutowej</t>
  </si>
  <si>
    <t xml:space="preserve">I. </t>
  </si>
  <si>
    <t>Przychody z działalności statutowej: składki, dotacje, subwencje</t>
  </si>
  <si>
    <t xml:space="preserve">II. </t>
  </si>
  <si>
    <t>Inne przychody określone statutem</t>
  </si>
  <si>
    <t xml:space="preserve">B. </t>
  </si>
  <si>
    <t>Koszty realizacji zadań statutowych</t>
  </si>
  <si>
    <t xml:space="preserve">C. </t>
  </si>
  <si>
    <t>Wynik finansowy na działalności statutowej</t>
  </si>
  <si>
    <t xml:space="preserve">D. </t>
  </si>
  <si>
    <t>Koszty administracyjne</t>
  </si>
  <si>
    <t>Zużycie materiałów i energii</t>
  </si>
  <si>
    <t xml:space="preserve">2. </t>
  </si>
  <si>
    <t>Usługi obce</t>
  </si>
  <si>
    <t>Podatki i opłaty</t>
  </si>
  <si>
    <t>4.</t>
  </si>
  <si>
    <t>Wynagrodzenia oraz ubezp.społeczne i inne świadczenia</t>
  </si>
  <si>
    <t>5.</t>
  </si>
  <si>
    <t>Amortyzacja</t>
  </si>
  <si>
    <t>6.</t>
  </si>
  <si>
    <t>Pozostałe</t>
  </si>
  <si>
    <t>E.</t>
  </si>
  <si>
    <t>Pozostałe przychody</t>
  </si>
  <si>
    <t xml:space="preserve">F. </t>
  </si>
  <si>
    <t>Pozostałe koszty</t>
  </si>
  <si>
    <t>G.</t>
  </si>
  <si>
    <t>Przychody finansowe</t>
  </si>
  <si>
    <t>H.</t>
  </si>
  <si>
    <t>Koszty finansowe</t>
  </si>
  <si>
    <t>Wynik finansowy brutto na całokształcie działalności</t>
  </si>
  <si>
    <t>J.</t>
  </si>
  <si>
    <t>Zyski i straty nadzwyczajne</t>
  </si>
  <si>
    <t>Zyski nadzwyczajne - wielkość dodatnia</t>
  </si>
  <si>
    <t>Straty nadzwyczajne - wielkość ujemna</t>
  </si>
  <si>
    <t>K.</t>
  </si>
  <si>
    <t>Wynik finansowy ogółem</t>
  </si>
  <si>
    <t>Różnica zwiększająca koszty roku następnego (wielkość ujemna)</t>
  </si>
  <si>
    <t>Różnica zwiększająca przychody roku następnego (wielkość dodatnia)</t>
  </si>
  <si>
    <t>Miejscowość: Gdańsk dn. 30.03.2011</t>
  </si>
  <si>
    <t>sporządził :</t>
  </si>
  <si>
    <t>przychody</t>
  </si>
  <si>
    <t>koszty statutowe</t>
  </si>
  <si>
    <t>koszty aministracyjne</t>
  </si>
  <si>
    <t>odsetki</t>
  </si>
  <si>
    <t>WYNAGRODZ.</t>
  </si>
  <si>
    <t>WB</t>
  </si>
  <si>
    <t>F 01/01/06</t>
  </si>
  <si>
    <t>F 02/03/06</t>
  </si>
  <si>
    <t>PZU</t>
  </si>
  <si>
    <t>USŁUGI</t>
  </si>
  <si>
    <t>EFS</t>
  </si>
  <si>
    <t>POZOST.PRZYCH.</t>
  </si>
  <si>
    <t>MATERIAŁY</t>
  </si>
  <si>
    <t>INNE</t>
  </si>
  <si>
    <t xml:space="preserve">ODSETKI BUDŻETOWE </t>
  </si>
  <si>
    <t>2006 - rozliczenie kosztów statutowych</t>
  </si>
  <si>
    <t>l.p.</t>
  </si>
  <si>
    <t>projekt</t>
  </si>
  <si>
    <t>dotacja</t>
  </si>
  <si>
    <t>koszt poniesniony</t>
  </si>
  <si>
    <t>różnica</t>
  </si>
  <si>
    <t>KLANZA</t>
  </si>
  <si>
    <t>MŁODZIEŻ</t>
  </si>
  <si>
    <t>RITA</t>
  </si>
  <si>
    <t>SZKOŁA NADZIEI</t>
  </si>
  <si>
    <t>SENAT</t>
  </si>
  <si>
    <t>7.</t>
  </si>
  <si>
    <t>KLANZA II</t>
  </si>
  <si>
    <t>8.</t>
  </si>
  <si>
    <t>MISZKALNICTWO</t>
  </si>
  <si>
    <t>WŁ</t>
  </si>
  <si>
    <t>9.</t>
  </si>
  <si>
    <t>MATRA</t>
  </si>
  <si>
    <t>10.</t>
  </si>
  <si>
    <t>WOLONTARIAT 50+</t>
  </si>
  <si>
    <t>11.</t>
  </si>
  <si>
    <t>GRUNDTVIG</t>
  </si>
  <si>
    <t>12.</t>
  </si>
  <si>
    <t>EUROUNIVER</t>
  </si>
  <si>
    <t>13.</t>
  </si>
  <si>
    <t>SPIS Z NATURY</t>
  </si>
  <si>
    <t>14.</t>
  </si>
  <si>
    <t>RADIO</t>
  </si>
  <si>
    <t>15.</t>
  </si>
  <si>
    <t>NAUCZYCIELE</t>
  </si>
  <si>
    <t>16.</t>
  </si>
  <si>
    <t>DOBRE PRAKTYKI</t>
  </si>
  <si>
    <t>SUMA</t>
  </si>
  <si>
    <t xml:space="preserve">RACHUNEK WYNIKÓW  </t>
  </si>
  <si>
    <t xml:space="preserve">                                BILANS na dzień 31.12.2010r </t>
  </si>
  <si>
    <t>Zatwierdził: ..............Witold Turnowiecki -prezes...................................................................</t>
  </si>
  <si>
    <t>Bolesław Staporek - zastępca prezesa, Anna Odrobińska - zastępca prezesa</t>
  </si>
  <si>
    <t>................Anna Łojewska..........................</t>
  </si>
  <si>
    <t>zatwierdził: .......Witold Turnowiecki - prezes , Bolesła Staporek -zastępca Prezesa, Anna Odrobińska - zastępca prezesa.......................................................................</t>
  </si>
  <si>
    <t>Miejscowość: Gdańsk, dn. 30.03.2011                    Sporządził: Anna Łojewska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</si>
</sst>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43">
    <font>
      <sz val="10"/>
      <name val="Arial CE"/>
      <family val="2"/>
    </font>
    <font>
      <sz val="10"/>
      <name val="Arial"/>
      <family val="0"/>
    </font>
    <font>
      <b/>
      <i/>
      <sz val="10"/>
      <name val="Times New Roman"/>
      <family val="1"/>
    </font>
    <font>
      <b/>
      <i/>
      <sz val="12"/>
      <name val="Arial CE"/>
      <family val="2"/>
    </font>
    <font>
      <b/>
      <sz val="8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164" fontId="6" fillId="0" borderId="11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5" fillId="0" borderId="13" xfId="0" applyFont="1" applyBorder="1" applyAlignment="1">
      <alignment horizontal="center"/>
    </xf>
    <xf numFmtId="164" fontId="6" fillId="0" borderId="13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164" fontId="0" fillId="0" borderId="11" xfId="0" applyNumberForma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164" fontId="6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3.875" style="0" customWidth="1"/>
    <col min="2" max="2" width="59.875" style="0" customWidth="1"/>
    <col min="3" max="3" width="14.125" style="0" customWidth="1"/>
    <col min="4" max="4" width="14.75390625" style="0" customWidth="1"/>
  </cols>
  <sheetData>
    <row r="1" spans="1:2" ht="13.5">
      <c r="A1" s="1"/>
      <c r="B1" s="2" t="s">
        <v>0</v>
      </c>
    </row>
    <row r="2" spans="1:2" ht="13.5">
      <c r="A2" s="1"/>
      <c r="B2" s="2" t="s">
        <v>1</v>
      </c>
    </row>
    <row r="3" spans="1:2" ht="13.5">
      <c r="A3" s="1"/>
      <c r="B3" s="2" t="s">
        <v>2</v>
      </c>
    </row>
    <row r="4" ht="12.75">
      <c r="A4" s="1"/>
    </row>
    <row r="5" spans="1:2" ht="18" customHeight="1">
      <c r="A5" s="1"/>
      <c r="B5" s="3" t="s">
        <v>149</v>
      </c>
    </row>
    <row r="6" spans="1:4" ht="12.75">
      <c r="A6" s="1"/>
      <c r="C6" s="4" t="s">
        <v>3</v>
      </c>
      <c r="D6" s="4" t="s">
        <v>3</v>
      </c>
    </row>
    <row r="7" spans="1:4" ht="18" customHeight="1">
      <c r="A7" s="1"/>
      <c r="B7" s="5" t="s">
        <v>4</v>
      </c>
      <c r="C7" s="4" t="s">
        <v>5</v>
      </c>
      <c r="D7" s="4" t="s">
        <v>6</v>
      </c>
    </row>
    <row r="8" spans="1:4" ht="18" customHeight="1">
      <c r="A8" s="6" t="s">
        <v>7</v>
      </c>
      <c r="B8" s="7" t="s">
        <v>8</v>
      </c>
      <c r="C8" s="8">
        <v>16133</v>
      </c>
      <c r="D8" s="8">
        <f>SUM(D9:E13)</f>
        <v>16133</v>
      </c>
    </row>
    <row r="9" spans="1:4" ht="18" customHeight="1">
      <c r="A9" s="9" t="s">
        <v>9</v>
      </c>
      <c r="B9" s="10" t="s">
        <v>10</v>
      </c>
      <c r="C9" s="11">
        <v>0</v>
      </c>
      <c r="D9" s="11">
        <v>0</v>
      </c>
    </row>
    <row r="10" spans="1:4" ht="18" customHeight="1">
      <c r="A10" s="9" t="s">
        <v>11</v>
      </c>
      <c r="B10" s="10" t="s">
        <v>12</v>
      </c>
      <c r="C10" s="11">
        <v>16133</v>
      </c>
      <c r="D10" s="11">
        <v>16133</v>
      </c>
    </row>
    <row r="11" spans="1:4" ht="18" customHeight="1">
      <c r="A11" s="9" t="s">
        <v>13</v>
      </c>
      <c r="B11" s="10" t="s">
        <v>14</v>
      </c>
      <c r="C11" s="11">
        <v>0</v>
      </c>
      <c r="D11" s="11">
        <v>0</v>
      </c>
    </row>
    <row r="12" spans="1:4" ht="18" customHeight="1">
      <c r="A12" s="9" t="s">
        <v>15</v>
      </c>
      <c r="B12" s="10" t="s">
        <v>16</v>
      </c>
      <c r="C12" s="11">
        <v>0</v>
      </c>
      <c r="D12" s="11">
        <v>0</v>
      </c>
    </row>
    <row r="13" spans="1:4" ht="18" customHeight="1">
      <c r="A13" s="9" t="s">
        <v>17</v>
      </c>
      <c r="B13" s="10" t="s">
        <v>18</v>
      </c>
      <c r="C13" s="11">
        <v>0</v>
      </c>
      <c r="D13" s="11">
        <v>0</v>
      </c>
    </row>
    <row r="14" spans="1:4" ht="18" customHeight="1">
      <c r="A14" s="6" t="s">
        <v>19</v>
      </c>
      <c r="B14" s="7" t="s">
        <v>20</v>
      </c>
      <c r="C14" s="8">
        <f>SUM(C15:C17)</f>
        <v>486550.64999999997</v>
      </c>
      <c r="D14" s="8">
        <f>SUM(D15:D17)</f>
        <v>92268.91</v>
      </c>
    </row>
    <row r="15" spans="1:4" ht="18" customHeight="1">
      <c r="A15" s="9" t="s">
        <v>9</v>
      </c>
      <c r="B15" s="10" t="s">
        <v>21</v>
      </c>
      <c r="C15" s="11">
        <v>0</v>
      </c>
      <c r="D15" s="11">
        <v>0</v>
      </c>
    </row>
    <row r="16" spans="1:4" ht="18" customHeight="1">
      <c r="A16" s="9" t="s">
        <v>11</v>
      </c>
      <c r="B16" s="10" t="s">
        <v>22</v>
      </c>
      <c r="C16" s="11">
        <v>373531.1</v>
      </c>
      <c r="D16" s="11">
        <v>47709.06</v>
      </c>
    </row>
    <row r="17" spans="1:4" ht="18" customHeight="1">
      <c r="A17" s="9" t="s">
        <v>13</v>
      </c>
      <c r="B17" s="10" t="s">
        <v>23</v>
      </c>
      <c r="C17" s="11">
        <f>C18+C21</f>
        <v>113019.55</v>
      </c>
      <c r="D17" s="11">
        <f>D18+D21</f>
        <v>44559.85</v>
      </c>
    </row>
    <row r="18" spans="1:4" ht="18" customHeight="1">
      <c r="A18" s="9" t="s">
        <v>24</v>
      </c>
      <c r="B18" s="10" t="s">
        <v>25</v>
      </c>
      <c r="C18" s="11">
        <f>SUM(C19:C20)</f>
        <v>113019.55</v>
      </c>
      <c r="D18" s="11">
        <f>SUM(D19:D20)</f>
        <v>44559.85</v>
      </c>
    </row>
    <row r="19" spans="1:4" ht="18" customHeight="1">
      <c r="A19" s="9" t="s">
        <v>26</v>
      </c>
      <c r="B19" s="10" t="s">
        <v>27</v>
      </c>
      <c r="C19" s="11">
        <v>2829.8</v>
      </c>
      <c r="D19" s="11">
        <v>158</v>
      </c>
    </row>
    <row r="20" spans="1:4" ht="18" customHeight="1">
      <c r="A20" s="9" t="s">
        <v>28</v>
      </c>
      <c r="B20" s="10" t="s">
        <v>29</v>
      </c>
      <c r="C20" s="11">
        <v>110189.75</v>
      </c>
      <c r="D20" s="11">
        <v>44401.85</v>
      </c>
    </row>
    <row r="21" spans="1:4" ht="18" customHeight="1">
      <c r="A21" s="9" t="s">
        <v>30</v>
      </c>
      <c r="B21" s="10" t="s">
        <v>31</v>
      </c>
      <c r="C21" s="11">
        <v>0</v>
      </c>
      <c r="D21" s="11">
        <v>0</v>
      </c>
    </row>
    <row r="22" spans="1:4" ht="18" customHeight="1">
      <c r="A22" s="12" t="s">
        <v>32</v>
      </c>
      <c r="B22" s="13" t="s">
        <v>33</v>
      </c>
      <c r="C22" s="14">
        <v>0</v>
      </c>
      <c r="D22" s="14">
        <v>0</v>
      </c>
    </row>
    <row r="23" spans="1:4" ht="18" customHeight="1">
      <c r="A23" s="15"/>
      <c r="B23" s="16" t="s">
        <v>34</v>
      </c>
      <c r="C23" s="17">
        <f>C8+C14+C22</f>
        <v>502683.64999999997</v>
      </c>
      <c r="D23" s="17">
        <f>D8+D14+D22</f>
        <v>108401.91</v>
      </c>
    </row>
    <row r="24" spans="1:2" ht="24" customHeight="1">
      <c r="A24" s="1"/>
      <c r="B24" s="5" t="s">
        <v>35</v>
      </c>
    </row>
    <row r="25" spans="1:4" ht="18" customHeight="1">
      <c r="A25" s="6" t="s">
        <v>7</v>
      </c>
      <c r="B25" s="7" t="s">
        <v>36</v>
      </c>
      <c r="C25" s="8">
        <f>SUM(C26:C28)</f>
        <v>68191.23000000001</v>
      </c>
      <c r="D25" s="8">
        <f>SUM(D26:D28)</f>
        <v>59650.89</v>
      </c>
    </row>
    <row r="26" spans="1:4" ht="18" customHeight="1">
      <c r="A26" s="9" t="s">
        <v>9</v>
      </c>
      <c r="B26" s="10" t="s">
        <v>37</v>
      </c>
      <c r="C26" s="11">
        <v>30388.57</v>
      </c>
      <c r="D26" s="11">
        <v>68191.23</v>
      </c>
    </row>
    <row r="27" spans="1:4" ht="18" customHeight="1">
      <c r="A27" s="9" t="s">
        <v>11</v>
      </c>
      <c r="B27" s="10" t="s">
        <v>38</v>
      </c>
      <c r="C27" s="11">
        <v>0</v>
      </c>
      <c r="D27" s="11">
        <v>0</v>
      </c>
    </row>
    <row r="28" spans="1:4" ht="18" customHeight="1">
      <c r="A28" s="9" t="s">
        <v>13</v>
      </c>
      <c r="B28" s="10" t="s">
        <v>39</v>
      </c>
      <c r="C28" s="11">
        <f>SUM(C29:C30)</f>
        <v>37802.66</v>
      </c>
      <c r="D28" s="11">
        <f>SUM(D29:D30)</f>
        <v>-8540.34</v>
      </c>
    </row>
    <row r="29" spans="1:4" ht="18" customHeight="1">
      <c r="A29" s="9" t="s">
        <v>24</v>
      </c>
      <c r="B29" s="10" t="s">
        <v>40</v>
      </c>
      <c r="C29" s="11">
        <v>37802.66</v>
      </c>
      <c r="D29" s="11">
        <v>0</v>
      </c>
    </row>
    <row r="30" spans="1:4" ht="18" customHeight="1">
      <c r="A30" s="9" t="s">
        <v>30</v>
      </c>
      <c r="B30" s="10" t="s">
        <v>41</v>
      </c>
      <c r="C30" s="11">
        <v>0</v>
      </c>
      <c r="D30" s="11">
        <v>-8540.34</v>
      </c>
    </row>
    <row r="31" spans="1:4" ht="18" customHeight="1">
      <c r="A31" s="6" t="s">
        <v>19</v>
      </c>
      <c r="B31" s="7" t="s">
        <v>42</v>
      </c>
      <c r="C31" s="8">
        <f>SUM(C32:C33)+SUM(C40:C41)</f>
        <v>434492.42000000004</v>
      </c>
      <c r="D31" s="8">
        <f>SUM(D32:D33)+SUM(D40:D41)</f>
        <v>48751.020000000004</v>
      </c>
    </row>
    <row r="32" spans="1:4" ht="18" customHeight="1">
      <c r="A32" s="9" t="s">
        <v>9</v>
      </c>
      <c r="B32" s="10" t="s">
        <v>43</v>
      </c>
      <c r="C32" s="11">
        <v>0</v>
      </c>
      <c r="D32" s="11">
        <v>0</v>
      </c>
    </row>
    <row r="33" spans="1:4" ht="18" customHeight="1">
      <c r="A33" s="9" t="s">
        <v>11</v>
      </c>
      <c r="B33" s="10" t="s">
        <v>44</v>
      </c>
      <c r="C33" s="11">
        <f>C34+C35+C39</f>
        <v>4551.4</v>
      </c>
      <c r="D33" s="11">
        <f>D34+D35+D39</f>
        <v>9331.05</v>
      </c>
    </row>
    <row r="34" spans="1:4" ht="18" customHeight="1">
      <c r="A34" s="9" t="s">
        <v>24</v>
      </c>
      <c r="B34" s="10" t="s">
        <v>45</v>
      </c>
      <c r="C34" s="11">
        <v>0</v>
      </c>
      <c r="D34" s="11">
        <v>0</v>
      </c>
    </row>
    <row r="35" spans="1:4" ht="18" customHeight="1">
      <c r="A35" s="9" t="s">
        <v>30</v>
      </c>
      <c r="B35" s="10" t="s">
        <v>46</v>
      </c>
      <c r="C35" s="11">
        <f>SUM(C36:C38)</f>
        <v>4551.4</v>
      </c>
      <c r="D35" s="11">
        <f>SUM(D36:D38)</f>
        <v>9331.05</v>
      </c>
    </row>
    <row r="36" spans="1:4" ht="18" customHeight="1">
      <c r="A36" s="9" t="s">
        <v>26</v>
      </c>
      <c r="B36" s="10" t="s">
        <v>47</v>
      </c>
      <c r="C36" s="11">
        <v>0</v>
      </c>
      <c r="D36" s="11">
        <v>0</v>
      </c>
    </row>
    <row r="37" spans="1:4" ht="18" customHeight="1">
      <c r="A37" s="9" t="s">
        <v>28</v>
      </c>
      <c r="B37" s="10" t="s">
        <v>48</v>
      </c>
      <c r="C37" s="11">
        <v>4551.4</v>
      </c>
      <c r="D37" s="11">
        <v>9331.05</v>
      </c>
    </row>
    <row r="38" spans="1:4" ht="18" customHeight="1">
      <c r="A38" s="9" t="s">
        <v>49</v>
      </c>
      <c r="B38" s="10" t="s">
        <v>50</v>
      </c>
      <c r="C38" s="11">
        <v>0</v>
      </c>
      <c r="D38" s="11">
        <v>0</v>
      </c>
    </row>
    <row r="39" spans="1:4" ht="18" customHeight="1">
      <c r="A39" s="9" t="s">
        <v>51</v>
      </c>
      <c r="B39" s="10" t="s">
        <v>52</v>
      </c>
      <c r="C39" s="11">
        <v>0</v>
      </c>
      <c r="D39" s="11">
        <v>0</v>
      </c>
    </row>
    <row r="40" spans="1:4" ht="18" customHeight="1">
      <c r="A40" s="9" t="s">
        <v>13</v>
      </c>
      <c r="B40" s="10" t="s">
        <v>53</v>
      </c>
      <c r="C40" s="11">
        <v>0</v>
      </c>
      <c r="D40" s="11">
        <v>0</v>
      </c>
    </row>
    <row r="41" spans="1:4" ht="18" customHeight="1">
      <c r="A41" s="9" t="s">
        <v>15</v>
      </c>
      <c r="B41" s="10" t="s">
        <v>54</v>
      </c>
      <c r="C41" s="11">
        <f>SUM(C42:C43)</f>
        <v>429941.02</v>
      </c>
      <c r="D41" s="11">
        <f>SUM(D42:D43)</f>
        <v>39419.97</v>
      </c>
    </row>
    <row r="42" spans="1:4" ht="18" customHeight="1">
      <c r="A42" s="9" t="s">
        <v>24</v>
      </c>
      <c r="B42" s="10" t="s">
        <v>55</v>
      </c>
      <c r="C42" s="11">
        <v>429941.02</v>
      </c>
      <c r="D42" s="11">
        <v>39419.97</v>
      </c>
    </row>
    <row r="43" spans="1:4" ht="18" customHeight="1">
      <c r="A43" s="18" t="s">
        <v>30</v>
      </c>
      <c r="B43" s="19" t="s">
        <v>56</v>
      </c>
      <c r="C43" s="20">
        <v>0</v>
      </c>
      <c r="D43" s="20">
        <v>0</v>
      </c>
    </row>
    <row r="44" spans="1:4" ht="18" customHeight="1">
      <c r="A44" s="15"/>
      <c r="B44" s="16" t="s">
        <v>57</v>
      </c>
      <c r="C44" s="17">
        <f>C25+C31</f>
        <v>502683.65</v>
      </c>
      <c r="D44" s="17">
        <f>D25+D31</f>
        <v>108401.91</v>
      </c>
    </row>
    <row r="45" ht="12.75">
      <c r="A45" s="1"/>
    </row>
    <row r="46" spans="1:4" ht="23.25" customHeight="1">
      <c r="A46" s="1"/>
      <c r="B46" s="32" t="s">
        <v>154</v>
      </c>
      <c r="C46" s="32"/>
      <c r="D46" s="32"/>
    </row>
    <row r="47" spans="1:2" ht="12.75">
      <c r="A47" s="1"/>
      <c r="B47" s="21"/>
    </row>
    <row r="48" ht="23.25" customHeight="1">
      <c r="B48" s="21" t="s">
        <v>150</v>
      </c>
    </row>
    <row r="49" ht="12.75">
      <c r="B49" s="31" t="s">
        <v>151</v>
      </c>
    </row>
  </sheetData>
  <sheetProtection/>
  <mergeCells count="1">
    <mergeCell ref="B46:D46"/>
  </mergeCells>
  <printOptions/>
  <pageMargins left="0.7875" right="0.7875" top="0.39375" bottom="0.19652777777777777" header="0.5118055555555556" footer="0.5118055555555556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PageLayoutView="0" workbookViewId="0" topLeftCell="A1">
      <selection activeCell="B8" sqref="B8"/>
    </sheetView>
  </sheetViews>
  <sheetFormatPr defaultColWidth="9.00390625" defaultRowHeight="12.75"/>
  <cols>
    <col min="1" max="1" width="3.25390625" style="0" customWidth="1"/>
    <col min="2" max="2" width="60.00390625" style="0" customWidth="1"/>
    <col min="3" max="3" width="13.625" style="0" customWidth="1"/>
    <col min="4" max="4" width="14.75390625" style="0" customWidth="1"/>
  </cols>
  <sheetData>
    <row r="1" ht="13.5">
      <c r="B1" s="2" t="s">
        <v>0</v>
      </c>
    </row>
    <row r="2" ht="13.5">
      <c r="B2" s="2" t="s">
        <v>1</v>
      </c>
    </row>
    <row r="3" ht="13.5">
      <c r="B3" s="2" t="s">
        <v>2</v>
      </c>
    </row>
    <row r="4" ht="14.25" customHeight="1">
      <c r="B4" s="2" t="s">
        <v>58</v>
      </c>
    </row>
    <row r="5" ht="16.5" customHeight="1"/>
    <row r="6" ht="15">
      <c r="B6" s="22" t="s">
        <v>148</v>
      </c>
    </row>
    <row r="7" ht="12.75">
      <c r="B7" s="23" t="s">
        <v>59</v>
      </c>
    </row>
    <row r="8" spans="3:4" ht="12.75">
      <c r="C8" s="24" t="s">
        <v>3</v>
      </c>
      <c r="D8" s="24" t="s">
        <v>3</v>
      </c>
    </row>
    <row r="9" spans="3:4" ht="18" customHeight="1">
      <c r="C9" s="24" t="s">
        <v>5</v>
      </c>
      <c r="D9" s="24" t="s">
        <v>6</v>
      </c>
    </row>
    <row r="10" spans="1:4" ht="18" customHeight="1">
      <c r="A10" s="7" t="s">
        <v>7</v>
      </c>
      <c r="B10" s="7" t="s">
        <v>60</v>
      </c>
      <c r="C10" s="8">
        <f>SUM(C11:C12)</f>
        <v>1212545.73</v>
      </c>
      <c r="D10" s="8">
        <f>SUM(D11:D12)</f>
        <v>827005.9199999999</v>
      </c>
    </row>
    <row r="11" spans="1:4" ht="18" customHeight="1">
      <c r="A11" s="10" t="s">
        <v>61</v>
      </c>
      <c r="B11" s="10" t="s">
        <v>62</v>
      </c>
      <c r="C11" s="11">
        <v>1208545.73</v>
      </c>
      <c r="D11" s="11">
        <v>760901.96</v>
      </c>
    </row>
    <row r="12" spans="1:4" ht="18" customHeight="1">
      <c r="A12" s="10" t="s">
        <v>63</v>
      </c>
      <c r="B12" s="10" t="s">
        <v>64</v>
      </c>
      <c r="C12" s="11">
        <v>4000</v>
      </c>
      <c r="D12" s="11">
        <v>66103.96</v>
      </c>
    </row>
    <row r="13" spans="1:4" ht="18" customHeight="1">
      <c r="A13" s="7" t="s">
        <v>65</v>
      </c>
      <c r="B13" s="7" t="s">
        <v>66</v>
      </c>
      <c r="C13" s="8">
        <v>1160310.86</v>
      </c>
      <c r="D13" s="8">
        <v>809336.51</v>
      </c>
    </row>
    <row r="14" spans="1:4" ht="18" customHeight="1">
      <c r="A14" s="7" t="s">
        <v>67</v>
      </c>
      <c r="B14" s="7" t="s">
        <v>68</v>
      </c>
      <c r="C14" s="8">
        <f>C10-C13</f>
        <v>52234.86999999988</v>
      </c>
      <c r="D14" s="8">
        <f>D10-D13</f>
        <v>17669.409999999916</v>
      </c>
    </row>
    <row r="15" spans="1:4" ht="18" customHeight="1">
      <c r="A15" s="7" t="s">
        <v>69</v>
      </c>
      <c r="B15" s="7" t="s">
        <v>70</v>
      </c>
      <c r="C15" s="8">
        <f>SUM(C16:C21)</f>
        <v>13958.31</v>
      </c>
      <c r="D15" s="8">
        <f>SUM(D16:D21)</f>
        <v>26047.439999999995</v>
      </c>
    </row>
    <row r="16" spans="1:4" ht="18" customHeight="1">
      <c r="A16" s="10" t="s">
        <v>24</v>
      </c>
      <c r="B16" s="10" t="s">
        <v>71</v>
      </c>
      <c r="C16" s="11">
        <v>952.09</v>
      </c>
      <c r="D16" s="11">
        <v>4762.17</v>
      </c>
    </row>
    <row r="17" spans="1:4" ht="18" customHeight="1">
      <c r="A17" s="10" t="s">
        <v>72</v>
      </c>
      <c r="B17" s="10" t="s">
        <v>73</v>
      </c>
      <c r="C17" s="11">
        <v>10561.19</v>
      </c>
      <c r="D17" s="11">
        <v>16514.85</v>
      </c>
    </row>
    <row r="18" spans="1:4" ht="18" customHeight="1">
      <c r="A18" s="10" t="s">
        <v>51</v>
      </c>
      <c r="B18" s="10" t="s">
        <v>74</v>
      </c>
      <c r="C18" s="11">
        <v>1377.4</v>
      </c>
      <c r="D18" s="11">
        <v>2268.28</v>
      </c>
    </row>
    <row r="19" spans="1:4" ht="18" customHeight="1">
      <c r="A19" s="10" t="s">
        <v>75</v>
      </c>
      <c r="B19" s="10" t="s">
        <v>76</v>
      </c>
      <c r="C19" s="11">
        <v>1050.82</v>
      </c>
      <c r="D19" s="11">
        <v>2502.14</v>
      </c>
    </row>
    <row r="20" spans="1:4" ht="18" customHeight="1">
      <c r="A20" s="10" t="s">
        <v>77</v>
      </c>
      <c r="B20" s="10" t="s">
        <v>78</v>
      </c>
      <c r="C20" s="11">
        <v>0</v>
      </c>
      <c r="D20" s="11">
        <v>0</v>
      </c>
    </row>
    <row r="21" spans="1:4" ht="18" customHeight="1">
      <c r="A21" s="10" t="s">
        <v>79</v>
      </c>
      <c r="B21" s="10" t="s">
        <v>80</v>
      </c>
      <c r="C21" s="11">
        <v>16.81</v>
      </c>
      <c r="D21" s="11">
        <v>0</v>
      </c>
    </row>
    <row r="22" spans="1:4" ht="18" customHeight="1">
      <c r="A22" s="7" t="s">
        <v>81</v>
      </c>
      <c r="B22" s="7" t="s">
        <v>82</v>
      </c>
      <c r="C22" s="8">
        <v>0</v>
      </c>
      <c r="D22" s="8">
        <v>0</v>
      </c>
    </row>
    <row r="23" spans="1:4" ht="18" customHeight="1">
      <c r="A23" s="7" t="s">
        <v>83</v>
      </c>
      <c r="B23" s="7" t="s">
        <v>84</v>
      </c>
      <c r="C23" s="8">
        <v>150</v>
      </c>
      <c r="D23" s="8">
        <v>30.08</v>
      </c>
    </row>
    <row r="24" spans="1:4" ht="18" customHeight="1">
      <c r="A24" s="7" t="s">
        <v>85</v>
      </c>
      <c r="B24" s="7" t="s">
        <v>86</v>
      </c>
      <c r="C24" s="8">
        <v>7.81</v>
      </c>
      <c r="D24" s="8">
        <v>5.9</v>
      </c>
    </row>
    <row r="25" spans="1:4" ht="18" customHeight="1">
      <c r="A25" s="7" t="s">
        <v>87</v>
      </c>
      <c r="B25" s="7" t="s">
        <v>88</v>
      </c>
      <c r="C25" s="8">
        <v>331.71</v>
      </c>
      <c r="D25" s="8">
        <v>138.13</v>
      </c>
    </row>
    <row r="26" spans="1:4" ht="18" customHeight="1">
      <c r="A26" s="7" t="s">
        <v>61</v>
      </c>
      <c r="B26" s="7" t="s">
        <v>89</v>
      </c>
      <c r="C26" s="8">
        <f>C14-C15+C22-C23+C24-C25</f>
        <v>37802.65999999988</v>
      </c>
      <c r="D26" s="8">
        <f>D14-D15+D22-D23+D24-D25</f>
        <v>-8540.340000000078</v>
      </c>
    </row>
    <row r="27" spans="1:4" ht="18" customHeight="1">
      <c r="A27" s="7" t="s">
        <v>90</v>
      </c>
      <c r="B27" s="7" t="s">
        <v>91</v>
      </c>
      <c r="C27" s="8">
        <f>SUM(C28:C29)</f>
        <v>0</v>
      </c>
      <c r="D27" s="8">
        <f>SUM(D28:D29)</f>
        <v>0</v>
      </c>
    </row>
    <row r="28" spans="1:4" ht="18" customHeight="1">
      <c r="A28" s="10" t="s">
        <v>61</v>
      </c>
      <c r="B28" s="10" t="s">
        <v>92</v>
      </c>
      <c r="C28" s="11">
        <v>0</v>
      </c>
      <c r="D28" s="11">
        <v>0</v>
      </c>
    </row>
    <row r="29" spans="1:4" ht="18" customHeight="1">
      <c r="A29" s="10" t="s">
        <v>63</v>
      </c>
      <c r="B29" s="10" t="s">
        <v>93</v>
      </c>
      <c r="C29" s="11">
        <v>0</v>
      </c>
      <c r="D29" s="11">
        <v>0</v>
      </c>
    </row>
    <row r="30" spans="1:4" ht="18" customHeight="1">
      <c r="A30" s="7" t="s">
        <v>94</v>
      </c>
      <c r="B30" s="7" t="s">
        <v>95</v>
      </c>
      <c r="C30" s="8">
        <f>C26+C27</f>
        <v>37802.65999999988</v>
      </c>
      <c r="D30" s="8">
        <f>D26+D27</f>
        <v>-8540.340000000078</v>
      </c>
    </row>
    <row r="31" spans="1:4" ht="18" customHeight="1">
      <c r="A31" s="10" t="s">
        <v>61</v>
      </c>
      <c r="B31" s="10" t="s">
        <v>96</v>
      </c>
      <c r="C31" s="11">
        <v>0</v>
      </c>
      <c r="D31" s="11">
        <v>8540.34</v>
      </c>
    </row>
    <row r="32" spans="1:4" ht="18" customHeight="1">
      <c r="A32" s="10" t="s">
        <v>63</v>
      </c>
      <c r="B32" s="10" t="s">
        <v>97</v>
      </c>
      <c r="C32" s="11">
        <v>37802.75</v>
      </c>
      <c r="D32" s="11">
        <v>0</v>
      </c>
    </row>
    <row r="35" ht="15.75" customHeight="1">
      <c r="B35" s="21" t="s">
        <v>98</v>
      </c>
    </row>
    <row r="36" spans="2:3" ht="12.75">
      <c r="B36" s="25" t="s">
        <v>99</v>
      </c>
      <c r="C36" t="s">
        <v>152</v>
      </c>
    </row>
    <row r="38" ht="12.75">
      <c r="B38" s="21" t="s">
        <v>153</v>
      </c>
    </row>
  </sheetData>
  <sheetProtection/>
  <printOptions/>
  <pageMargins left="0.7875" right="0.39375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F17" sqref="F17"/>
    </sheetView>
  </sheetViews>
  <sheetFormatPr defaultColWidth="9.00390625" defaultRowHeight="12.75"/>
  <cols>
    <col min="2" max="2" width="11.375" style="0" customWidth="1"/>
    <col min="3" max="3" width="12.875" style="0" customWidth="1"/>
    <col min="9" max="9" width="13.125" style="0" customWidth="1"/>
    <col min="10" max="10" width="14.875" style="0" customWidth="1"/>
  </cols>
  <sheetData>
    <row r="1" spans="2:9" ht="12.75">
      <c r="B1" t="s">
        <v>100</v>
      </c>
      <c r="F1" t="s">
        <v>101</v>
      </c>
      <c r="I1" t="s">
        <v>102</v>
      </c>
    </row>
    <row r="3" spans="1:10" ht="12.75">
      <c r="A3" t="s">
        <v>103</v>
      </c>
      <c r="B3">
        <v>0.08</v>
      </c>
      <c r="F3" t="s">
        <v>104</v>
      </c>
      <c r="G3">
        <v>4002</v>
      </c>
      <c r="I3" t="s">
        <v>105</v>
      </c>
      <c r="J3">
        <v>10</v>
      </c>
    </row>
    <row r="4" spans="2:7" ht="12.75">
      <c r="B4">
        <v>0.42</v>
      </c>
      <c r="G4">
        <v>798.91</v>
      </c>
    </row>
    <row r="5" spans="2:10" ht="12.75">
      <c r="B5">
        <v>2.34</v>
      </c>
      <c r="G5">
        <v>4002</v>
      </c>
      <c r="I5" t="s">
        <v>104</v>
      </c>
      <c r="J5">
        <v>580</v>
      </c>
    </row>
    <row r="6" spans="2:10" ht="12.75">
      <c r="B6">
        <v>0.73</v>
      </c>
      <c r="G6">
        <v>817.53</v>
      </c>
      <c r="J6">
        <v>106.37</v>
      </c>
    </row>
    <row r="7" spans="2:10" ht="12.75">
      <c r="B7">
        <v>0.01</v>
      </c>
      <c r="G7">
        <v>4002</v>
      </c>
      <c r="H7" s="26">
        <f>SUM(G3:G7)</f>
        <v>13622.44</v>
      </c>
      <c r="J7">
        <v>400</v>
      </c>
    </row>
    <row r="8" spans="2:10" ht="12.75">
      <c r="B8">
        <v>0.1</v>
      </c>
      <c r="J8">
        <v>580</v>
      </c>
    </row>
    <row r="9" spans="3:10" ht="12.75">
      <c r="C9" s="26">
        <f>SUM(B3:B8)</f>
        <v>3.6799999999999997</v>
      </c>
      <c r="J9">
        <v>120.58</v>
      </c>
    </row>
    <row r="10" ht="12.75">
      <c r="J10">
        <v>400</v>
      </c>
    </row>
    <row r="11" spans="1:10" ht="12.75">
      <c r="A11" t="s">
        <v>106</v>
      </c>
      <c r="B11">
        <v>6500</v>
      </c>
      <c r="J11">
        <v>580</v>
      </c>
    </row>
    <row r="12" spans="1:11" ht="12.75">
      <c r="A12" t="s">
        <v>107</v>
      </c>
      <c r="B12">
        <v>21000</v>
      </c>
      <c r="J12">
        <v>400</v>
      </c>
      <c r="K12" s="26">
        <f>SUM(J5:J12)</f>
        <v>3166.95</v>
      </c>
    </row>
    <row r="13" ht="12.75">
      <c r="C13" s="26">
        <f>SUM(B11:B12)</f>
        <v>27500</v>
      </c>
    </row>
    <row r="14" spans="1:10" ht="12.75">
      <c r="A14" t="s">
        <v>108</v>
      </c>
      <c r="B14">
        <v>2000</v>
      </c>
      <c r="I14" t="s">
        <v>109</v>
      </c>
      <c r="J14">
        <v>195.72</v>
      </c>
    </row>
    <row r="15" spans="1:10" ht="12.75">
      <c r="A15" t="s">
        <v>110</v>
      </c>
      <c r="B15">
        <v>22520</v>
      </c>
      <c r="J15">
        <v>954.7</v>
      </c>
    </row>
    <row r="16" spans="1:10" ht="12.75">
      <c r="A16" t="s">
        <v>110</v>
      </c>
      <c r="B16">
        <v>67560</v>
      </c>
      <c r="J16">
        <v>1162.1</v>
      </c>
    </row>
    <row r="17" spans="3:10" ht="12.75">
      <c r="C17" s="26">
        <f>SUM(B14:B16)</f>
        <v>92080</v>
      </c>
      <c r="J17">
        <v>214.23</v>
      </c>
    </row>
    <row r="18" ht="12.75">
      <c r="J18">
        <v>255.59</v>
      </c>
    </row>
    <row r="19" ht="12.75">
      <c r="J19">
        <v>674.35</v>
      </c>
    </row>
    <row r="20" spans="1:11" ht="12.75">
      <c r="A20" t="s">
        <v>111</v>
      </c>
      <c r="J20">
        <v>1427.02</v>
      </c>
      <c r="K20" s="26">
        <f>SUM(J14:J20)</f>
        <v>4883.71</v>
      </c>
    </row>
    <row r="22" spans="3:10" ht="12.75">
      <c r="C22" s="26">
        <f>SUM(C9:C17)</f>
        <v>119583.68</v>
      </c>
      <c r="I22" t="s">
        <v>112</v>
      </c>
      <c r="J22">
        <v>746.03</v>
      </c>
    </row>
    <row r="23" ht="12.75">
      <c r="J23">
        <v>438.42</v>
      </c>
    </row>
    <row r="24" ht="12.75">
      <c r="J24">
        <v>570.6</v>
      </c>
    </row>
    <row r="25" spans="10:11" ht="12.75">
      <c r="J25">
        <v>51.3</v>
      </c>
      <c r="K25" s="26">
        <f>SUM(J22:J25)</f>
        <v>1806.3500000000001</v>
      </c>
    </row>
    <row r="27" spans="9:10" ht="12.75">
      <c r="I27" t="s">
        <v>113</v>
      </c>
      <c r="J27">
        <v>481.59</v>
      </c>
    </row>
    <row r="30" ht="12.75">
      <c r="J30" s="26">
        <f>SUM(J3:J27)</f>
        <v>10348.6</v>
      </c>
    </row>
    <row r="32" spans="9:11" ht="12.75">
      <c r="I32" t="s">
        <v>114</v>
      </c>
      <c r="K32">
        <v>17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E18" sqref="E18"/>
    </sheetView>
  </sheetViews>
  <sheetFormatPr defaultColWidth="9.00390625" defaultRowHeight="12.75"/>
  <cols>
    <col min="1" max="1" width="4.625" style="0" customWidth="1"/>
    <col min="2" max="2" width="21.125" style="0" customWidth="1"/>
    <col min="3" max="3" width="17.00390625" style="0" customWidth="1"/>
    <col min="4" max="4" width="20.375" style="0" customWidth="1"/>
    <col min="5" max="5" width="19.00390625" style="0" customWidth="1"/>
  </cols>
  <sheetData>
    <row r="1" ht="12.75">
      <c r="A1" t="s">
        <v>115</v>
      </c>
    </row>
    <row r="3" spans="1:5" ht="12.75">
      <c r="A3" s="27" t="s">
        <v>116</v>
      </c>
      <c r="B3" s="27" t="s">
        <v>117</v>
      </c>
      <c r="C3" s="27" t="s">
        <v>118</v>
      </c>
      <c r="D3" s="27" t="s">
        <v>119</v>
      </c>
      <c r="E3" s="27" t="s">
        <v>120</v>
      </c>
    </row>
    <row r="4" spans="1:5" ht="12.75">
      <c r="A4" t="s">
        <v>24</v>
      </c>
      <c r="B4" t="s">
        <v>110</v>
      </c>
      <c r="C4" s="28">
        <v>155504</v>
      </c>
      <c r="D4" s="28">
        <v>80950.59</v>
      </c>
      <c r="E4" s="28">
        <f>C4-D4</f>
        <v>74553.41</v>
      </c>
    </row>
    <row r="5" spans="1:5" ht="12.75">
      <c r="A5" t="s">
        <v>30</v>
      </c>
      <c r="B5" t="s">
        <v>121</v>
      </c>
      <c r="C5" s="28">
        <v>6500</v>
      </c>
      <c r="D5" s="28">
        <v>6500</v>
      </c>
      <c r="E5" s="28">
        <f aca="true" t="shared" si="0" ref="E5:E19">C5-D5</f>
        <v>0</v>
      </c>
    </row>
    <row r="6" spans="1:7" ht="12.75">
      <c r="A6" t="s">
        <v>51</v>
      </c>
      <c r="B6" t="s">
        <v>122</v>
      </c>
      <c r="C6" s="28">
        <v>14459.25</v>
      </c>
      <c r="D6" s="28">
        <v>19442.85</v>
      </c>
      <c r="E6" s="28">
        <f t="shared" si="0"/>
        <v>-4983.5999999999985</v>
      </c>
      <c r="G6">
        <v>4983.6</v>
      </c>
    </row>
    <row r="7" spans="1:5" ht="12.75">
      <c r="A7" t="s">
        <v>75</v>
      </c>
      <c r="B7" t="s">
        <v>123</v>
      </c>
      <c r="C7" s="28">
        <v>24500</v>
      </c>
      <c r="D7" s="28">
        <v>24500</v>
      </c>
      <c r="E7" s="28">
        <f t="shared" si="0"/>
        <v>0</v>
      </c>
    </row>
    <row r="8" spans="1:5" ht="12.75">
      <c r="A8" t="s">
        <v>77</v>
      </c>
      <c r="B8" t="s">
        <v>124</v>
      </c>
      <c r="C8" s="28">
        <v>25500</v>
      </c>
      <c r="D8" s="28">
        <v>25500</v>
      </c>
      <c r="E8" s="28">
        <f t="shared" si="0"/>
        <v>0</v>
      </c>
    </row>
    <row r="9" spans="1:5" ht="12.75">
      <c r="A9" t="s">
        <v>79</v>
      </c>
      <c r="B9" t="s">
        <v>125</v>
      </c>
      <c r="C9" s="28">
        <v>32000</v>
      </c>
      <c r="D9" s="28">
        <v>32000</v>
      </c>
      <c r="E9" s="28">
        <f t="shared" si="0"/>
        <v>0</v>
      </c>
    </row>
    <row r="10" spans="1:5" ht="12.75">
      <c r="A10" t="s">
        <v>126</v>
      </c>
      <c r="B10" t="s">
        <v>127</v>
      </c>
      <c r="C10" s="28">
        <v>13000</v>
      </c>
      <c r="D10" s="28">
        <v>13000</v>
      </c>
      <c r="E10" s="28">
        <f t="shared" si="0"/>
        <v>0</v>
      </c>
    </row>
    <row r="11" spans="1:6" ht="12.75">
      <c r="A11" t="s">
        <v>128</v>
      </c>
      <c r="B11" t="s">
        <v>129</v>
      </c>
      <c r="C11" s="28">
        <v>36000</v>
      </c>
      <c r="D11" s="28">
        <v>36680.48</v>
      </c>
      <c r="E11" s="28">
        <f t="shared" si="0"/>
        <v>-680.4800000000032</v>
      </c>
      <c r="F11" t="s">
        <v>130</v>
      </c>
    </row>
    <row r="12" spans="1:7" ht="12.75">
      <c r="A12" t="s">
        <v>131</v>
      </c>
      <c r="B12" t="s">
        <v>132</v>
      </c>
      <c r="C12" s="28">
        <v>26720</v>
      </c>
      <c r="D12" s="28">
        <v>37897.36</v>
      </c>
      <c r="E12" s="28">
        <f t="shared" si="0"/>
        <v>-11177.36</v>
      </c>
      <c r="G12">
        <v>11177.36</v>
      </c>
    </row>
    <row r="13" spans="1:7" ht="12.75">
      <c r="A13" t="s">
        <v>133</v>
      </c>
      <c r="B13" t="s">
        <v>134</v>
      </c>
      <c r="C13" s="28">
        <v>28088</v>
      </c>
      <c r="D13" s="28">
        <v>32706.1</v>
      </c>
      <c r="E13" s="28">
        <f t="shared" si="0"/>
        <v>-4618.0999999999985</v>
      </c>
      <c r="G13">
        <v>4618.1</v>
      </c>
    </row>
    <row r="14" spans="1:5" ht="12.75">
      <c r="A14" t="s">
        <v>135</v>
      </c>
      <c r="B14" t="s">
        <v>136</v>
      </c>
      <c r="C14" s="28">
        <v>28061.66</v>
      </c>
      <c r="D14" s="28">
        <v>10458.11</v>
      </c>
      <c r="E14" s="28">
        <f t="shared" si="0"/>
        <v>17603.55</v>
      </c>
    </row>
    <row r="15" spans="1:6" ht="12.75">
      <c r="A15" t="s">
        <v>137</v>
      </c>
      <c r="B15" t="s">
        <v>138</v>
      </c>
      <c r="C15" s="28">
        <v>132908.6</v>
      </c>
      <c r="D15" s="28">
        <v>140673.71</v>
      </c>
      <c r="E15" s="28">
        <f t="shared" si="0"/>
        <v>-7765.109999999986</v>
      </c>
      <c r="F15" t="s">
        <v>130</v>
      </c>
    </row>
    <row r="16" spans="1:6" ht="12.75">
      <c r="A16" t="s">
        <v>139</v>
      </c>
      <c r="B16" t="s">
        <v>140</v>
      </c>
      <c r="C16" s="28">
        <v>25000</v>
      </c>
      <c r="D16" s="28">
        <v>25000.14</v>
      </c>
      <c r="E16" s="28">
        <f t="shared" si="0"/>
        <v>-0.13999999999941792</v>
      </c>
      <c r="F16" t="s">
        <v>130</v>
      </c>
    </row>
    <row r="17" spans="1:6" ht="12.75">
      <c r="A17" t="s">
        <v>141</v>
      </c>
      <c r="B17" t="s">
        <v>142</v>
      </c>
      <c r="C17" s="28">
        <v>87926</v>
      </c>
      <c r="D17" s="28">
        <v>93572.92</v>
      </c>
      <c r="E17" s="28">
        <f t="shared" si="0"/>
        <v>-5646.919999999998</v>
      </c>
      <c r="F17" t="s">
        <v>130</v>
      </c>
    </row>
    <row r="18" spans="1:5" ht="12.75">
      <c r="A18" t="s">
        <v>143</v>
      </c>
      <c r="B18" t="s">
        <v>144</v>
      </c>
      <c r="C18" s="28">
        <v>33700</v>
      </c>
      <c r="D18" s="28">
        <v>10276.79</v>
      </c>
      <c r="E18" s="28">
        <f t="shared" si="0"/>
        <v>23423.21</v>
      </c>
    </row>
    <row r="19" spans="1:6" ht="12.75">
      <c r="A19" t="s">
        <v>145</v>
      </c>
      <c r="B19" t="s">
        <v>146</v>
      </c>
      <c r="C19" s="28">
        <v>5000</v>
      </c>
      <c r="D19" s="28">
        <v>6574.87</v>
      </c>
      <c r="E19" s="28">
        <f t="shared" si="0"/>
        <v>-1574.87</v>
      </c>
      <c r="F19" t="s">
        <v>130</v>
      </c>
    </row>
    <row r="20" spans="3:5" ht="12.75">
      <c r="C20" s="28"/>
      <c r="D20" s="28"/>
      <c r="E20" s="28"/>
    </row>
    <row r="21" spans="2:7" ht="12.75">
      <c r="B21" s="29" t="s">
        <v>147</v>
      </c>
      <c r="C21" s="30">
        <f>SUM(C4:C20)</f>
        <v>674867.51</v>
      </c>
      <c r="D21" s="30">
        <f>SUM(D4:D20)</f>
        <v>595733.92</v>
      </c>
      <c r="E21" s="30">
        <f>SUM(E4:E20)</f>
        <v>79133.59</v>
      </c>
      <c r="G21" s="26">
        <f>SUM(G4:G19)</f>
        <v>20779.06</v>
      </c>
    </row>
    <row r="22" spans="3:5" ht="12.75">
      <c r="C22" s="28"/>
      <c r="D22" s="28"/>
      <c r="E22" s="28"/>
    </row>
    <row r="23" spans="3:5" ht="12.75">
      <c r="C23" s="28"/>
      <c r="D23" s="28"/>
      <c r="E23" s="28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Wiesław</dc:creator>
  <cp:keywords/>
  <dc:description/>
  <cp:lastModifiedBy>user</cp:lastModifiedBy>
  <dcterms:created xsi:type="dcterms:W3CDTF">2011-05-06T13:09:14Z</dcterms:created>
  <dcterms:modified xsi:type="dcterms:W3CDTF">2016-01-15T14:34:44Z</dcterms:modified>
  <cp:category/>
  <cp:version/>
  <cp:contentType/>
  <cp:contentStatus/>
</cp:coreProperties>
</file>